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ba-s\Desktop\ブログフォルダー\テンプレートコンテンツ\ビジネスツール\見積書関係\見積書関係複合(数式有) マクロ\見積書XXXX年\"/>
    </mc:Choice>
  </mc:AlternateContent>
  <xr:revisionPtr revIDLastSave="0" documentId="8_{D6658F0D-76B2-4086-B56B-478AFABE84FE}" xr6:coauthVersionLast="47" xr6:coauthVersionMax="47" xr10:uidLastSave="{00000000-0000-0000-0000-000000000000}"/>
  <bookViews>
    <workbookView xWindow="-120" yWindow="-16320" windowWidth="29040" windowHeight="15720" xr2:uid="{D77B83AC-1902-4996-A20F-69088DD31289}"/>
  </bookViews>
  <sheets>
    <sheet name="見積書" sheetId="1" r:id="rId1"/>
  </sheets>
  <externalReferences>
    <externalReference r:id="rId2"/>
  </externalReferences>
  <definedNames>
    <definedName name="_xlnm.Print_Area" localSheetId="0">見積書!$A$2:$G$39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1" l="1"/>
  <c r="K32" i="1"/>
  <c r="L32" i="1" s="1"/>
  <c r="F32" i="1"/>
  <c r="K31" i="1"/>
  <c r="L31" i="1" s="1"/>
  <c r="F31" i="1"/>
  <c r="K30" i="1"/>
  <c r="L30" i="1" s="1"/>
  <c r="F30" i="1"/>
  <c r="K29" i="1"/>
  <c r="L29" i="1" s="1"/>
  <c r="F29" i="1"/>
  <c r="L28" i="1"/>
  <c r="K28" i="1"/>
  <c r="F28" i="1"/>
  <c r="K27" i="1"/>
  <c r="L27" i="1" s="1"/>
  <c r="F27" i="1"/>
  <c r="K26" i="1"/>
  <c r="L26" i="1" s="1"/>
  <c r="F26" i="1"/>
  <c r="K25" i="1"/>
  <c r="L25" i="1" s="1"/>
  <c r="F25" i="1"/>
  <c r="K24" i="1"/>
  <c r="L24" i="1" s="1"/>
  <c r="F24" i="1"/>
  <c r="K23" i="1"/>
  <c r="L23" i="1" s="1"/>
  <c r="F23" i="1"/>
  <c r="K22" i="1"/>
  <c r="L22" i="1" s="1"/>
  <c r="F22" i="1"/>
  <c r="K21" i="1"/>
  <c r="L21" i="1" s="1"/>
  <c r="F21" i="1"/>
  <c r="K20" i="1"/>
  <c r="K33" i="1" s="1"/>
  <c r="F20" i="1"/>
  <c r="F33" i="1" s="1"/>
  <c r="F14" i="1"/>
  <c r="F13" i="1"/>
  <c r="F12" i="1"/>
  <c r="F11" i="1"/>
  <c r="E10" i="1"/>
  <c r="E9" i="1"/>
  <c r="E8" i="1"/>
  <c r="F34" i="1" l="1"/>
  <c r="B10" i="1"/>
  <c r="L20" i="1"/>
  <c r="L33" i="1" s="1"/>
</calcChain>
</file>

<file path=xl/sharedStrings.xml><?xml version="1.0" encoding="utf-8"?>
<sst xmlns="http://schemas.openxmlformats.org/spreadsheetml/2006/main" count="41" uniqueCount="39">
  <si>
    <t>テンプレート</t>
    <phoneticPr fontId="4"/>
  </si>
  <si>
    <t>№GRTT</t>
    <phoneticPr fontId="4"/>
  </si>
  <si>
    <t>ファイル名</t>
    <rPh sb="4" eb="5">
      <t>メイ</t>
    </rPh>
    <phoneticPr fontId="4"/>
  </si>
  <si>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4"/>
  </si>
  <si>
    <t>GRTT_rrrrr_っでｒ</t>
  </si>
  <si>
    <t>rrrrr</t>
  </si>
  <si>
    <t>御中</t>
    <rPh sb="0" eb="2">
      <t>オンチュウ</t>
    </rPh>
    <phoneticPr fontId="4"/>
  </si>
  <si>
    <t>←会社名</t>
    <rPh sb="1" eb="3">
      <t>カイシャ</t>
    </rPh>
    <rPh sb="3" eb="4">
      <t>メイ</t>
    </rPh>
    <phoneticPr fontId="4"/>
  </si>
  <si>
    <t>←郵便番号</t>
    <rPh sb="1" eb="5">
      <t>ユウビンバンゴウ</t>
    </rPh>
    <phoneticPr fontId="4"/>
  </si>
  <si>
    <t>←住所１</t>
    <rPh sb="1" eb="3">
      <t>ジュウショ</t>
    </rPh>
    <phoneticPr fontId="4"/>
  </si>
  <si>
    <t>←住所２</t>
    <rPh sb="1" eb="3">
      <t>ジュウショ</t>
    </rPh>
    <phoneticPr fontId="4"/>
  </si>
  <si>
    <t>※税別価格</t>
    <rPh sb="1" eb="3">
      <t>ゼイベツ</t>
    </rPh>
    <rPh sb="3" eb="5">
      <t>カカク</t>
    </rPh>
    <phoneticPr fontId="4"/>
  </si>
  <si>
    <t>←TEL番号</t>
    <rPh sb="4" eb="6">
      <t>バンゴウ</t>
    </rPh>
    <phoneticPr fontId="4"/>
  </si>
  <si>
    <t>←Fax番号</t>
    <rPh sb="4" eb="6">
      <t>バンゴウ</t>
    </rPh>
    <phoneticPr fontId="4"/>
  </si>
  <si>
    <t>←担当名</t>
    <rPh sb="1" eb="3">
      <t>タントウ</t>
    </rPh>
    <rPh sb="3" eb="4">
      <t>メイ</t>
    </rPh>
    <phoneticPr fontId="4"/>
  </si>
  <si>
    <t>案件名 :っでｒ</t>
    <phoneticPr fontId="4"/>
  </si>
  <si>
    <t>支払条件：</t>
    <rPh sb="0" eb="2">
      <t>シハラ</t>
    </rPh>
    <rPh sb="2" eb="4">
      <t>ジョウケン</t>
    </rPh>
    <phoneticPr fontId="4"/>
  </si>
  <si>
    <t>納入場所：</t>
  </si>
  <si>
    <t>見積有効期限：発行日から30日</t>
    <rPh sb="0" eb="2">
      <t>ミツモリ</t>
    </rPh>
    <rPh sb="2" eb="6">
      <t>ユウコウキゲン</t>
    </rPh>
    <rPh sb="7" eb="9">
      <t>ハッコウ</t>
    </rPh>
    <rPh sb="9" eb="10">
      <t>ビ</t>
    </rPh>
    <rPh sb="14" eb="15">
      <t>ニチ</t>
    </rPh>
    <phoneticPr fontId="4"/>
  </si>
  <si>
    <t>品名・規格</t>
    <rPh sb="0" eb="2">
      <t>ヒンメイ</t>
    </rPh>
    <rPh sb="3" eb="5">
      <t>キカク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</si>
  <si>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</si>
  <si>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</si>
  <si>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</si>
  <si>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</si>
  <si>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販売価格種類</t>
    <phoneticPr fontId="4"/>
  </si>
  <si>
    <t>仕入先</t>
    <rPh sb="0" eb="2">
      <t>シイ</t>
    </rPh>
    <rPh sb="2" eb="3">
      <t>サキ</t>
    </rPh>
    <phoneticPr fontId="4"/>
  </si>
  <si>
    <t>原単価</t>
    <rPh sb="0" eb="3">
      <t>ゲンタンカ</t>
    </rPh>
    <phoneticPr fontId="4"/>
  </si>
  <si>
    <t>原価</t>
    <rPh sb="0" eb="2">
      <t>ゲンカ</t>
    </rPh>
    <phoneticPr fontId="4"/>
  </si>
  <si>
    <t>粗利</t>
    <rPh sb="0" eb="2">
      <t>アラリ</t>
    </rPh>
    <phoneticPr fontId="4"/>
  </si>
  <si>
    <t>利益率</t>
    <rPh sb="0" eb="2">
      <t>リエキ</t>
    </rPh>
    <rPh sb="2" eb="3">
      <t>リツ</t>
    </rPh>
    <phoneticPr fontId="4"/>
  </si>
  <si>
    <t>〇〇 △△</t>
  </si>
  <si>
    <t>kg</t>
  </si>
  <si>
    <t>参考</t>
  </si>
  <si>
    <t>MM</t>
  </si>
  <si>
    <t>XX</t>
  </si>
  <si>
    <t/>
  </si>
  <si>
    <t>合計</t>
    <rPh sb="0" eb="2">
      <t>ゴウケイ</t>
    </rPh>
    <phoneticPr fontId="4"/>
  </si>
  <si>
    <t>消費税(10％)</t>
    <rPh sb="0" eb="3">
      <t>ショウヒゼイ</t>
    </rPh>
    <phoneticPr fontId="4"/>
  </si>
  <si>
    <t>備考</t>
    <rPh sb="0" eb="2">
      <t>ビコウ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</si>
</sst>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游ゴシック"/>
      <family val="2"/>
      <scheme val="minor"/>
    </font>
    <font>
      <sz val="11"/>
      <color rgb="FF000000"/>
      <name val="Yu Gothic"/>
      <family val="3"/>
      <charset val="128"/>
    </font>
    <font>
      <sz val="11"/>
      <color theme="1"/>
      <name val="游ゴシック"/>
      <family val="2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2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0">
    <xf numFmtId="0" fontId="0" fillId="0" borderId="0" xfId="0"/>
    <xf numFmtId="0" fontId="3" fillId="0" borderId="0" xfId="0" applyFont="1"/>
    <xf numFmtId="0" fontId="5" fillId="0" borderId="0" xfId="0" applyFont="1" applyAlignment="1">
      <alignment horizontal="distributed" vertical="distributed"/>
    </xf>
    <xf numFmtId="0" fontId="0" fillId="0" borderId="1" xfId="0" applyBorder="1" applyAlignment="1">
      <alignment horizontal="left"/>
    </xf>
    <xf numFmtId="0" fontId="0" fillId="0" borderId="0" xfId="0" applyAlignment="1">
      <alignment horizontal="right" vertical="distributed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7" fillId="0" borderId="2" xfId="0" applyFont="1" applyBorder="1" applyAlignment="1">
      <alignment vertical="top"/>
    </xf>
    <xf numFmtId="0" fontId="8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38" fontId="10" fillId="0" borderId="0" xfId="1" applyFont="1" applyBorder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/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1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38" fontId="0" fillId="0" borderId="10" xfId="1" applyFont="1" applyBorder="1" applyAlignment="1"/>
    <xf numFmtId="38" fontId="0" fillId="0" borderId="11" xfId="1" applyFont="1" applyBorder="1" applyAlignment="1"/>
    <xf numFmtId="0" fontId="0" fillId="0" borderId="8" xfId="0" applyBorder="1"/>
    <xf numFmtId="0" fontId="0" fillId="0" borderId="8" xfId="2" applyNumberFormat="1" applyFont="1" applyBorder="1" applyAlignment="1"/>
    <xf numFmtId="9" fontId="0" fillId="0" borderId="8" xfId="2" applyFont="1" applyBorder="1" applyAlignment="1"/>
    <xf numFmtId="0" fontId="0" fillId="0" borderId="12" xfId="0" applyBorder="1"/>
    <xf numFmtId="38" fontId="0" fillId="0" borderId="8" xfId="1" applyFont="1" applyBorder="1" applyAlignment="1"/>
    <xf numFmtId="38" fontId="0" fillId="0" borderId="13" xfId="1" applyFont="1" applyBorder="1" applyAlignment="1"/>
    <xf numFmtId="0" fontId="0" fillId="0" borderId="14" xfId="0" applyBorder="1"/>
    <xf numFmtId="0" fontId="0" fillId="0" borderId="15" xfId="0" applyBorder="1"/>
    <xf numFmtId="38" fontId="0" fillId="0" borderId="15" xfId="1" applyFont="1" applyBorder="1" applyAlignment="1"/>
    <xf numFmtId="38" fontId="0" fillId="0" borderId="16" xfId="1" applyFont="1" applyBorder="1" applyAlignment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38" fontId="11" fillId="0" borderId="19" xfId="1" applyFont="1" applyBorder="1" applyAlignment="1"/>
    <xf numFmtId="0" fontId="0" fillId="0" borderId="20" xfId="0" applyBorder="1" applyAlignment="1">
      <alignment horizontal="center"/>
    </xf>
    <xf numFmtId="38" fontId="0" fillId="0" borderId="19" xfId="1" applyFont="1" applyBorder="1" applyAlignment="1"/>
    <xf numFmtId="0" fontId="13" fillId="0" borderId="21" xfId="0" applyFont="1" applyBorder="1" applyAlignment="1">
      <alignment vertical="top"/>
    </xf>
    <xf numFmtId="0" fontId="13" fillId="0" borderId="22" xfId="0" applyFont="1" applyBorder="1" applyAlignment="1">
      <alignment vertical="top"/>
    </xf>
    <xf numFmtId="0" fontId="13" fillId="0" borderId="23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0" xfId="0" applyFont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6" xfId="0" applyFont="1" applyBorder="1" applyAlignment="1">
      <alignment vertical="top"/>
    </xf>
    <xf numFmtId="0" fontId="13" fillId="0" borderId="27" xfId="0" applyFont="1" applyBorder="1" applyAlignment="1">
      <alignment vertical="top"/>
    </xf>
    <xf numFmtId="0" fontId="13" fillId="0" borderId="28" xfId="0" applyFont="1" applyBorder="1" applyAlignment="1">
      <alignment vertical="top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69850</xdr:colOff>
          <xdr:row>5</xdr:row>
          <xdr:rowOff>133350</xdr:rowOff>
        </xdr:from>
        <xdr:to>
          <xdr:col>8</xdr:col>
          <xdr:colOff>1079500</xdr:colOff>
          <xdr:row>6</xdr:row>
          <xdr:rowOff>127000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2D62A5AA-B800-4855-B142-4AEE8C0B0C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54864" rIns="36576" bIns="54864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Yu Gothic"/>
                  <a:ea typeface="Yu Gothic"/>
                </a:rPr>
                <a:t>PDF発行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ba-s\Desktop\&#12502;&#12525;&#12464;&#12501;&#12457;&#12523;&#12480;&#12540;\&#12486;&#12531;&#12503;&#12524;&#12540;&#12488;&#12467;&#12531;&#12486;&#12531;&#12484;\&#12499;&#12472;&#12493;&#12473;&#12484;&#12540;&#12523;\&#35211;&#31309;&#26360;&#38306;&#20418;\&#35211;&#31309;&#26360;&#38306;&#20418;&#35079;&#21512;(&#25968;&#24335;&#26377;)%20&#12510;&#12463;&#12525;\&#35211;&#31309;&#26360;&#38306;&#20418;&#35079;&#21512;%20&#12510;&#12463;&#12525;.xlsm" TargetMode="External"/><Relationship Id="rId1" Type="http://schemas.openxmlformats.org/officeDocument/2006/relationships/externalLinkPath" Target="/Users/oba-s/Desktop/&#12502;&#12525;&#12464;&#12501;&#12457;&#12523;&#12480;&#12540;/&#12486;&#12531;&#12503;&#12524;&#12540;&#12488;&#12467;&#12531;&#12486;&#12531;&#12484;/&#12499;&#12472;&#12493;&#12473;&#12484;&#12540;&#12523;/&#35211;&#31309;&#26360;&#38306;&#20418;/&#35211;&#31309;&#26360;&#38306;&#20418;&#35079;&#21512;(&#25968;&#24335;&#26377;)%20&#12510;&#12463;&#12525;/&#35211;&#31309;&#26360;&#38306;&#20418;&#35079;&#21512;%20&#12510;&#12463;&#12525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価格表"/>
      <sheetName val="下書"/>
      <sheetName val="見積管理"/>
      <sheetName val="見積書"/>
      <sheetName val="納品・請求書残リスト"/>
      <sheetName val="納品書"/>
      <sheetName val="請求書(入力不要)"/>
      <sheetName val="取引履歴"/>
      <sheetName val="設定"/>
    </sheetNames>
    <definedNames>
      <definedName name="見積書PDF発行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〇〇〇株式会社</v>
          </cell>
        </row>
        <row r="4">
          <cell r="B4" t="str">
            <v>さくら支店</v>
          </cell>
        </row>
        <row r="5">
          <cell r="B5" t="str">
            <v>205-0023</v>
          </cell>
        </row>
        <row r="6">
          <cell r="B6" t="str">
            <v>ABC</v>
          </cell>
        </row>
        <row r="7">
          <cell r="B7" t="str">
            <v>DEF</v>
          </cell>
        </row>
        <row r="8">
          <cell r="B8" t="str">
            <v>03-3333-333</v>
          </cell>
        </row>
        <row r="9">
          <cell r="B9" t="str">
            <v>XX</v>
          </cell>
        </row>
        <row r="10">
          <cell r="B10" t="str">
            <v>ZZ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412DB-8BF7-402C-A268-62688A17F469}">
  <sheetPr codeName="Sheet2">
    <pageSetUpPr fitToPage="1"/>
  </sheetPr>
  <dimension ref="A1:N39"/>
  <sheetViews>
    <sheetView tabSelected="1" view="pageBreakPreview" zoomScale="70" zoomScaleNormal="85" zoomScaleSheetLayoutView="70" workbookViewId="0">
      <selection activeCell="O10" sqref="O10:O11"/>
    </sheetView>
  </sheetViews>
  <sheetFormatPr defaultRowHeight="18"/>
  <cols>
    <col min="1" max="1" width="3.58203125" customWidth="1"/>
    <col min="2" max="2" width="29.08203125" customWidth="1"/>
    <col min="6" max="6" width="18" customWidth="1"/>
    <col min="7" max="7" width="2.75" customWidth="1"/>
    <col min="8" max="8" width="12.08203125" customWidth="1"/>
    <col min="9" max="9" width="14.33203125" customWidth="1"/>
  </cols>
  <sheetData>
    <row r="1" spans="1:14" ht="32.5" customHeight="1">
      <c r="A1" s="1"/>
      <c r="B1" s="1"/>
      <c r="C1" s="2" t="s">
        <v>0</v>
      </c>
      <c r="D1" s="2"/>
      <c r="E1" s="2"/>
      <c r="F1" s="1"/>
      <c r="G1" s="1"/>
    </row>
    <row r="2" spans="1:14">
      <c r="F2" s="3" t="s">
        <v>1</v>
      </c>
    </row>
    <row r="3" spans="1:14" ht="18.5" thickBot="1">
      <c r="F3" s="4">
        <v>45648</v>
      </c>
      <c r="I3" t="s">
        <v>2</v>
      </c>
    </row>
    <row r="4" spans="1:14" s="6" customFormat="1" ht="18" customHeight="1" thickBot="1">
      <c r="A4" s="5" t="s">
        <v>3</v>
      </c>
      <c r="B4" s="5"/>
      <c r="C4" s="5"/>
      <c r="D4" s="5"/>
      <c r="E4" s="5"/>
      <c r="F4" s="5"/>
      <c r="I4" s="7" t="s">
        <v>4</v>
      </c>
    </row>
    <row r="5" spans="1:14" s="6" customFormat="1" ht="18" customHeight="1">
      <c r="A5" s="5"/>
      <c r="B5" s="5"/>
      <c r="C5" s="5"/>
      <c r="D5" s="5"/>
      <c r="E5" s="5"/>
      <c r="F5" s="5"/>
    </row>
    <row r="6" spans="1:14" s="6" customFormat="1" ht="30.65" customHeight="1"/>
    <row r="7" spans="1:14" ht="22.5">
      <c r="B7" s="8" t="s">
        <v>5</v>
      </c>
      <c r="C7" s="9" t="s">
        <v>6</v>
      </c>
    </row>
    <row r="8" spans="1:14" ht="42.65" customHeight="1">
      <c r="E8" t="str">
        <f>IF([1]設定!B3="","",[1]設定!B3)&amp;"　"&amp;IF([1]設定!B4="","",[1]設定!B4)</f>
        <v>〇〇〇株式会社　さくら支店</v>
      </c>
      <c r="H8" t="s">
        <v>7</v>
      </c>
    </row>
    <row r="9" spans="1:14" ht="20.149999999999999" customHeight="1">
      <c r="E9" t="str">
        <f>IF([1]設定!B5="","","〒"&amp;[1]設定!B5)</f>
        <v>〒205-0023</v>
      </c>
      <c r="H9" t="s">
        <v>8</v>
      </c>
    </row>
    <row r="10" spans="1:14" ht="20.149999999999999" customHeight="1">
      <c r="B10" s="10" t="str">
        <f>IF(F33="","","金額 ￥"&amp;F33&amp;"-")</f>
        <v>金額 ￥2000000-</v>
      </c>
      <c r="C10" s="10"/>
      <c r="E10" t="str">
        <f>IF([1]設定!B6="","",[1]設定!B6)</f>
        <v>ABC</v>
      </c>
      <c r="H10" t="s">
        <v>9</v>
      </c>
    </row>
    <row r="11" spans="1:14" ht="20.149999999999999" customHeight="1">
      <c r="B11" s="10"/>
      <c r="C11" s="10"/>
      <c r="F11" s="11" t="str">
        <f>IF([1]設定!B7="","",[1]設定!B7)</f>
        <v>DEF</v>
      </c>
      <c r="H11" t="s">
        <v>10</v>
      </c>
      <c r="N11" s="12"/>
    </row>
    <row r="12" spans="1:14" ht="20.149999999999999" customHeight="1">
      <c r="B12" t="s">
        <v>11</v>
      </c>
      <c r="F12" t="str">
        <f>IF([1]設定!B8="","","TEL "&amp; [1]設定!B8)</f>
        <v>TEL 03-3333-333</v>
      </c>
      <c r="H12" t="s">
        <v>12</v>
      </c>
    </row>
    <row r="13" spans="1:14" ht="20.149999999999999" customHeight="1">
      <c r="F13" t="str">
        <f>IF([1]設定!B9="","","FAX "&amp; [1]設定!B9)</f>
        <v>FAX XX</v>
      </c>
      <c r="H13" t="s">
        <v>13</v>
      </c>
    </row>
    <row r="14" spans="1:14" ht="20.149999999999999" customHeight="1">
      <c r="F14" t="str">
        <f>IF([1]設定!B10="","","担当 "&amp; [1]設定!B10)</f>
        <v>担当 ZZ</v>
      </c>
      <c r="H14" t="s">
        <v>14</v>
      </c>
    </row>
    <row r="15" spans="1:14" ht="20.149999999999999" customHeight="1"/>
    <row r="16" spans="1:14" ht="20.149999999999999" customHeight="1">
      <c r="B16" s="3" t="s">
        <v>15</v>
      </c>
      <c r="E16" s="13" t="s">
        <v>16</v>
      </c>
      <c r="F16" s="13"/>
    </row>
    <row r="17" spans="2:13" ht="20.149999999999999" customHeight="1">
      <c r="B17" s="14" t="s">
        <v>17</v>
      </c>
      <c r="E17" s="15" t="s">
        <v>18</v>
      </c>
      <c r="F17" s="16"/>
    </row>
    <row r="18" spans="2:13" ht="18.5" thickBot="1"/>
    <row r="19" spans="2:13" ht="19" thickTop="1" thickBot="1">
      <c r="B19" s="17" t="s">
        <v>19</v>
      </c>
      <c r="C19" s="18" t="s">
        <v>20</v>
      </c>
      <c r="D19" s="19" t="s">
        <v>21</v>
      </c>
      <c r="E19" s="19" t="s">
        <v>22</v>
      </c>
      <c r="F19" s="20" t="s">
        <v>23</v>
      </c>
      <c r="H19" s="21" t="s">
        <v>24</v>
      </c>
      <c r="I19" s="21" t="s">
        <v>25</v>
      </c>
      <c r="J19" s="21" t="s">
        <v>26</v>
      </c>
      <c r="K19" s="21" t="s">
        <v>27</v>
      </c>
      <c r="L19" s="21" t="s">
        <v>28</v>
      </c>
      <c r="M19" s="21" t="s">
        <v>29</v>
      </c>
    </row>
    <row r="20" spans="2:13" ht="18.5" thickTop="1">
      <c r="B20" s="22" t="s">
        <v>30</v>
      </c>
      <c r="C20" s="23">
        <v>10</v>
      </c>
      <c r="D20" s="23" t="s">
        <v>31</v>
      </c>
      <c r="E20" s="24">
        <v>200000</v>
      </c>
      <c r="F20" s="25">
        <f t="shared" ref="F20:F32" si="0">IF(E20="","",E20*C20)</f>
        <v>2000000</v>
      </c>
      <c r="H20" s="26" t="s">
        <v>32</v>
      </c>
      <c r="I20" s="26" t="s">
        <v>33</v>
      </c>
      <c r="J20" s="26">
        <v>100000</v>
      </c>
      <c r="K20" s="26">
        <f>IF(C20="","",C20*J20)</f>
        <v>1000000</v>
      </c>
      <c r="L20" s="27">
        <f>IF(K20="","",F20-K20)</f>
        <v>1000000</v>
      </c>
      <c r="M20" s="28"/>
    </row>
    <row r="21" spans="2:13">
      <c r="B21" s="29" t="s">
        <v>34</v>
      </c>
      <c r="C21" s="26"/>
      <c r="D21" s="26"/>
      <c r="E21" s="30" t="s">
        <v>35</v>
      </c>
      <c r="F21" s="31" t="str">
        <f t="shared" si="0"/>
        <v/>
      </c>
      <c r="H21" s="26"/>
      <c r="I21" s="26"/>
      <c r="J21" s="26" t="s">
        <v>35</v>
      </c>
      <c r="K21" s="26" t="str">
        <f t="shared" ref="K21:K32" si="1">IF(C21="","",C21*J21)</f>
        <v/>
      </c>
      <c r="L21" s="27" t="str">
        <f t="shared" ref="L21:L32" si="2">IF(K21="","",F21-K21)</f>
        <v/>
      </c>
      <c r="M21" s="28"/>
    </row>
    <row r="22" spans="2:13">
      <c r="B22" s="29"/>
      <c r="C22" s="26"/>
      <c r="D22" s="26"/>
      <c r="E22" s="30"/>
      <c r="F22" s="31" t="str">
        <f t="shared" si="0"/>
        <v/>
      </c>
      <c r="H22" s="26"/>
      <c r="I22" s="26"/>
      <c r="J22" s="26"/>
      <c r="K22" s="26" t="str">
        <f t="shared" si="1"/>
        <v/>
      </c>
      <c r="L22" s="27" t="str">
        <f t="shared" si="2"/>
        <v/>
      </c>
      <c r="M22" s="28"/>
    </row>
    <row r="23" spans="2:13">
      <c r="B23" s="29"/>
      <c r="C23" s="26"/>
      <c r="D23" s="26"/>
      <c r="E23" s="30"/>
      <c r="F23" s="31" t="str">
        <f t="shared" si="0"/>
        <v/>
      </c>
      <c r="H23" s="26"/>
      <c r="I23" s="26"/>
      <c r="J23" s="26"/>
      <c r="K23" s="26" t="str">
        <f t="shared" si="1"/>
        <v/>
      </c>
      <c r="L23" s="27" t="str">
        <f t="shared" si="2"/>
        <v/>
      </c>
      <c r="M23" s="28"/>
    </row>
    <row r="24" spans="2:13">
      <c r="B24" s="29"/>
      <c r="C24" s="26"/>
      <c r="D24" s="26"/>
      <c r="E24" s="30"/>
      <c r="F24" s="31" t="str">
        <f t="shared" si="0"/>
        <v/>
      </c>
      <c r="H24" s="26"/>
      <c r="I24" s="26"/>
      <c r="J24" s="26"/>
      <c r="K24" s="26" t="str">
        <f t="shared" si="1"/>
        <v/>
      </c>
      <c r="L24" s="27" t="str">
        <f t="shared" si="2"/>
        <v/>
      </c>
      <c r="M24" s="28"/>
    </row>
    <row r="25" spans="2:13">
      <c r="B25" s="29"/>
      <c r="C25" s="26"/>
      <c r="D25" s="26"/>
      <c r="E25" s="30"/>
      <c r="F25" s="31" t="str">
        <f t="shared" si="0"/>
        <v/>
      </c>
      <c r="H25" s="26"/>
      <c r="I25" s="26"/>
      <c r="J25" s="26"/>
      <c r="K25" s="26" t="str">
        <f t="shared" si="1"/>
        <v/>
      </c>
      <c r="L25" s="27" t="str">
        <f t="shared" si="2"/>
        <v/>
      </c>
      <c r="M25" s="28"/>
    </row>
    <row r="26" spans="2:13">
      <c r="B26" s="29"/>
      <c r="C26" s="26"/>
      <c r="D26" s="26"/>
      <c r="E26" s="30"/>
      <c r="F26" s="31" t="str">
        <f t="shared" si="0"/>
        <v/>
      </c>
      <c r="H26" s="26"/>
      <c r="I26" s="26"/>
      <c r="J26" s="26"/>
      <c r="K26" s="26" t="str">
        <f t="shared" si="1"/>
        <v/>
      </c>
      <c r="L26" s="27" t="str">
        <f t="shared" si="2"/>
        <v/>
      </c>
      <c r="M26" s="28"/>
    </row>
    <row r="27" spans="2:13">
      <c r="B27" s="29"/>
      <c r="C27" s="26"/>
      <c r="D27" s="26"/>
      <c r="E27" s="30"/>
      <c r="F27" s="31" t="str">
        <f t="shared" si="0"/>
        <v/>
      </c>
      <c r="H27" s="26"/>
      <c r="I27" s="26"/>
      <c r="J27" s="26"/>
      <c r="K27" s="26" t="str">
        <f t="shared" si="1"/>
        <v/>
      </c>
      <c r="L27" s="27" t="str">
        <f t="shared" si="2"/>
        <v/>
      </c>
      <c r="M27" s="28"/>
    </row>
    <row r="28" spans="2:13">
      <c r="B28" s="29"/>
      <c r="C28" s="26"/>
      <c r="D28" s="26"/>
      <c r="E28" s="30"/>
      <c r="F28" s="31" t="str">
        <f t="shared" si="0"/>
        <v/>
      </c>
      <c r="H28" s="26"/>
      <c r="I28" s="26"/>
      <c r="J28" s="26"/>
      <c r="K28" s="26" t="str">
        <f t="shared" si="1"/>
        <v/>
      </c>
      <c r="L28" s="27" t="str">
        <f t="shared" si="2"/>
        <v/>
      </c>
      <c r="M28" s="28"/>
    </row>
    <row r="29" spans="2:13">
      <c r="B29" s="29"/>
      <c r="C29" s="26"/>
      <c r="D29" s="26"/>
      <c r="E29" s="30"/>
      <c r="F29" s="31" t="str">
        <f t="shared" si="0"/>
        <v/>
      </c>
      <c r="H29" s="26"/>
      <c r="I29" s="26"/>
      <c r="J29" s="26"/>
      <c r="K29" s="26" t="str">
        <f t="shared" si="1"/>
        <v/>
      </c>
      <c r="L29" s="27" t="str">
        <f t="shared" si="2"/>
        <v/>
      </c>
      <c r="M29" s="28"/>
    </row>
    <row r="30" spans="2:13">
      <c r="B30" s="29"/>
      <c r="C30" s="26"/>
      <c r="D30" s="26"/>
      <c r="E30" s="30"/>
      <c r="F30" s="31" t="str">
        <f t="shared" si="0"/>
        <v/>
      </c>
      <c r="H30" s="26"/>
      <c r="I30" s="26"/>
      <c r="J30" s="26"/>
      <c r="K30" s="26" t="str">
        <f t="shared" si="1"/>
        <v/>
      </c>
      <c r="L30" s="27" t="str">
        <f t="shared" si="2"/>
        <v/>
      </c>
      <c r="M30" s="28"/>
    </row>
    <row r="31" spans="2:13">
      <c r="B31" s="29"/>
      <c r="C31" s="26"/>
      <c r="D31" s="26"/>
      <c r="E31" s="30"/>
      <c r="F31" s="31" t="str">
        <f t="shared" si="0"/>
        <v/>
      </c>
      <c r="H31" s="26"/>
      <c r="I31" s="26"/>
      <c r="J31" s="26"/>
      <c r="K31" s="26" t="str">
        <f t="shared" si="1"/>
        <v/>
      </c>
      <c r="L31" s="27" t="str">
        <f t="shared" si="2"/>
        <v/>
      </c>
      <c r="M31" s="28"/>
    </row>
    <row r="32" spans="2:13" ht="18.5" thickBot="1">
      <c r="B32" s="32"/>
      <c r="C32" s="33"/>
      <c r="D32" s="33"/>
      <c r="E32" s="34"/>
      <c r="F32" s="35" t="str">
        <f t="shared" si="0"/>
        <v/>
      </c>
      <c r="H32" s="26"/>
      <c r="I32" s="26"/>
      <c r="J32" s="26"/>
      <c r="K32" s="26" t="str">
        <f t="shared" si="1"/>
        <v/>
      </c>
      <c r="L32" s="27" t="str">
        <f t="shared" si="2"/>
        <v/>
      </c>
      <c r="M32" s="28"/>
    </row>
    <row r="33" spans="2:13" ht="19" thickTop="1" thickBot="1">
      <c r="D33" s="36" t="s">
        <v>36</v>
      </c>
      <c r="E33" s="37"/>
      <c r="F33" s="38">
        <f>IF(F20="","",SUM(F20:F32))</f>
        <v>2000000</v>
      </c>
      <c r="I33" s="39" t="s">
        <v>36</v>
      </c>
      <c r="J33" s="39"/>
      <c r="K33">
        <f>SUM(K20:K32)</f>
        <v>1000000</v>
      </c>
      <c r="L33">
        <f t="shared" ref="L33:M33" si="3">SUM(L20:L32)</f>
        <v>1000000</v>
      </c>
      <c r="M33">
        <f t="shared" si="3"/>
        <v>0</v>
      </c>
    </row>
    <row r="34" spans="2:13" ht="19" thickTop="1" thickBot="1">
      <c r="D34" s="36" t="s">
        <v>37</v>
      </c>
      <c r="E34" s="37"/>
      <c r="F34" s="40">
        <f>IF(F33="","",F33*0.1)</f>
        <v>200000</v>
      </c>
    </row>
    <row r="35" spans="2:13" ht="19" thickTop="1" thickBot="1"/>
    <row r="36" spans="2:13" ht="18.5" thickTop="1">
      <c r="B36" s="41" t="s">
        <v>38</v>
      </c>
      <c r="C36" s="42"/>
      <c r="D36" s="42"/>
      <c r="E36" s="42"/>
      <c r="F36" s="43"/>
    </row>
    <row r="37" spans="2:13">
      <c r="B37" s="44"/>
      <c r="C37" s="45"/>
      <c r="D37" s="45"/>
      <c r="E37" s="45"/>
      <c r="F37" s="46"/>
    </row>
    <row r="38" spans="2:13" ht="18.5" thickBot="1">
      <c r="B38" s="47"/>
      <c r="C38" s="48"/>
      <c r="D38" s="48"/>
      <c r="E38" s="48"/>
      <c r="F38" s="49"/>
    </row>
    <row r="39" spans="2:13" ht="18.5" thickTop="1"/>
  </sheetData>
  <mergeCells count="8">
    <mergeCell ref="I33:J33"/>
    <mergeCell ref="D34:E34"/>
    <mergeCell ref="C1:E1"/>
    <mergeCell ref="A4:F5"/>
    <mergeCell ref="B10:C11"/>
    <mergeCell ref="E16:F16"/>
    <mergeCell ref="E17:F17"/>
    <mergeCell ref="D33:E33"/>
  </mergeCells>
  <phoneticPr fontId="4"/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見積書PDF発行">
                <anchor moveWithCells="1" sizeWithCells="1">
                  <from>
                    <xdr:col>8</xdr:col>
                    <xdr:colOff>69850</xdr:colOff>
                    <xdr:row>5</xdr:row>
                    <xdr:rowOff>133350</xdr:rowOff>
                  </from>
                  <to>
                    <xdr:col>8</xdr:col>
                    <xdr:colOff>1079500</xdr:colOff>
                    <xdr:row>6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舜 大場</dc:creator>
  <cp:lastModifiedBy>舜 大場</cp:lastModifiedBy>
  <dcterms:created xsi:type="dcterms:W3CDTF">2024-12-22T14:30:40Z</dcterms:created>
  <dcterms:modified xsi:type="dcterms:W3CDTF">2024-12-22T14:30:43Z</dcterms:modified>
</cp:coreProperties>
</file>